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" windowWidth="19420" windowHeight="9790"/>
  </bookViews>
  <sheets>
    <sheet name="Estimate Calculator" sheetId="1" r:id="rId1"/>
    <sheet name="Estimate Example" sheetId="2" r:id="rId2"/>
  </sheets>
  <calcPr calcId="145621"/>
</workbook>
</file>

<file path=xl/calcChain.xml><?xml version="1.0" encoding="utf-8"?>
<calcChain xmlns="http://schemas.openxmlformats.org/spreadsheetml/2006/main">
  <c r="I16" i="2" l="1"/>
  <c r="D14" i="2"/>
  <c r="I11" i="2"/>
  <c r="H10" i="2"/>
  <c r="I9" i="2" s="1"/>
  <c r="I8" i="2"/>
  <c r="I16" i="1"/>
  <c r="D14" i="1"/>
  <c r="I11" i="1"/>
  <c r="H10" i="1"/>
  <c r="I9" i="1" s="1"/>
  <c r="I8" i="1"/>
  <c r="H13" i="2" l="1"/>
  <c r="H13" i="1"/>
  <c r="I13" i="2" l="1"/>
  <c r="H14" i="2"/>
  <c r="I13" i="1"/>
  <c r="H14" i="1"/>
  <c r="I14" i="2" l="1"/>
  <c r="H15" i="2"/>
  <c r="I15" i="2" s="1"/>
  <c r="I19" i="2" s="1"/>
  <c r="H15" i="1"/>
  <c r="I15" i="1" s="1"/>
  <c r="I14" i="1"/>
  <c r="I19" i="1" s="1"/>
</calcChain>
</file>

<file path=xl/sharedStrings.xml><?xml version="1.0" encoding="utf-8"?>
<sst xmlns="http://schemas.openxmlformats.org/spreadsheetml/2006/main" count="108" uniqueCount="58">
  <si>
    <t>REGISTRAR-RECORDER/COUNTY CLERK</t>
  </si>
  <si>
    <t>COUNTY OF LOS ANGELES</t>
  </si>
  <si>
    <t>ELECTION COST ESTIMATE CALCULATOR</t>
  </si>
  <si>
    <t>NOVEMBER 2018 GENERAL ELECTION COST ESTIMATE</t>
  </si>
  <si>
    <t>Fee Description</t>
  </si>
  <si>
    <t>Fee</t>
  </si>
  <si>
    <t xml:space="preserve">Estimating Factor </t>
  </si>
  <si>
    <t>Enter Your 
Estimating Factors*</t>
  </si>
  <si>
    <t>Estimated Cost</t>
  </si>
  <si>
    <t xml:space="preserve">ELECTION PREPARATION          </t>
  </si>
  <si>
    <t>PER JURISDICTION</t>
  </si>
  <si>
    <t>(1)</t>
  </si>
  <si>
    <t>NUMBER OF REGISTERED VOTERS (RV)</t>
  </si>
  <si>
    <t>RV Excluding VBM</t>
  </si>
  <si>
    <t xml:space="preserve">ELECTION OPERATIONS             </t>
  </si>
  <si>
    <t>(2)</t>
  </si>
  <si>
    <t xml:space="preserve">VOTE-BY-MAIL PROCESSING    </t>
  </si>
  <si>
    <t>NUMBER OF PERMANENT VBM VOTERS</t>
  </si>
  <si>
    <t>(3)</t>
  </si>
  <si>
    <t>SAMPLE BALLOT PROCESSING AND PRINTING</t>
  </si>
  <si>
    <t xml:space="preserve"> </t>
  </si>
  <si>
    <t>a</t>
  </si>
  <si>
    <t xml:space="preserve">Office(s)/Seat(s)    </t>
  </si>
  <si>
    <t>(4a)</t>
  </si>
  <si>
    <t>b</t>
  </si>
  <si>
    <t xml:space="preserve">Measure(s)              </t>
  </si>
  <si>
    <t>(4b)</t>
  </si>
  <si>
    <t>c</t>
  </si>
  <si>
    <t xml:space="preserve">Measure Text  </t>
  </si>
  <si>
    <t>(4c)</t>
  </si>
  <si>
    <t>CANDIDATE FILING AND CAMPAIGN FINANCE</t>
  </si>
  <si>
    <t>NUMBER OF CANDIDATES FILED THROUGH RR/CC
4 candidates per office is recommended if unknown 
(e.g. 2 offices: 2 X 4 = 8 candidates)</t>
  </si>
  <si>
    <t>(5)</t>
  </si>
  <si>
    <t>ESTIMATED ELECTION COST</t>
  </si>
  <si>
    <t>* For the estimating factors' column:</t>
  </si>
  <si>
    <t>Please note:</t>
  </si>
  <si>
    <t>1.</t>
  </si>
  <si>
    <t>Do not Change</t>
  </si>
  <si>
    <t>2.</t>
  </si>
  <si>
    <t>3.</t>
  </si>
  <si>
    <t>4a.</t>
  </si>
  <si>
    <t>Enter the number of offices</t>
  </si>
  <si>
    <t>4b.</t>
  </si>
  <si>
    <t>Enter the number of measures</t>
  </si>
  <si>
    <t>4c.</t>
  </si>
  <si>
    <t>Enter the number of ballot text pages for the measures</t>
  </si>
  <si>
    <t>5.</t>
  </si>
  <si>
    <t>Enter the number of candidates filing through RR/CC</t>
  </si>
  <si>
    <t>EXAMPLE</t>
  </si>
  <si>
    <t>NOVEMBER 2018 GENERAL ELECTION COST ESTIMATE EXAMPLE</t>
  </si>
  <si>
    <t>XYZ JURISDICTION</t>
  </si>
  <si>
    <t>NUMBER OF OFFICES OR SEATS</t>
  </si>
  <si>
    <t>NUMBER OF MEASURES</t>
  </si>
  <si>
    <r>
      <t>TOTAL NUMBER OF TEXT PAGES FOR ALL MEASURES                                 
8 text pages per measure is recommended if unknown
(e.g.</t>
    </r>
    <r>
      <rPr>
        <sz val="11"/>
        <rFont val="Calibri"/>
        <family val="2"/>
        <scheme val="minor"/>
      </rPr>
      <t xml:space="preserve"> 5 measures: 5 X 8 = 40 pages)</t>
    </r>
  </si>
  <si>
    <t>NUMBER OF REGISTERED VOTERS</t>
  </si>
  <si>
    <t>Enter the number of permanent VBM voters for your jurisdiction</t>
  </si>
  <si>
    <t>Enter the number of registered voters (including permanent VBM)
for your jurisdiction</t>
  </si>
  <si>
    <t xml:space="preserve">For cost estimates that involve At Large contests AND council district/trustee area/division contests, separate estimates are to be calculated for the At Large contests and each council district/trustee area/division. Please note that the Election Preparation fee should only be included once for this type of calculation, regardless of the number of council districts/trustee areas/divisions.  For assistance in calculating district/trustee area/division cost estimates, please contact our Election Billing team at electionbilling@rrcc.lacounty.gov.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</si>
</sst>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119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4" fillId="0" borderId="0" xfId="0" applyFont="1"/>
    <xf numFmtId="0" fontId="8" fillId="0" borderId="0" xfId="0" applyFont="1" applyAlignment="1">
      <alignment horizontal="center"/>
    </xf>
    <xf numFmtId="0" fontId="10" fillId="0" borderId="0" xfId="3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2" fillId="3" borderId="6" xfId="0" applyFont="1" applyFill="1" applyBorder="1"/>
    <xf numFmtId="0" fontId="0" fillId="3" borderId="7" xfId="0" applyFont="1" applyFill="1" applyBorder="1"/>
    <xf numFmtId="164" fontId="0" fillId="3" borderId="7" xfId="2" applyNumberFormat="1" applyFont="1" applyFill="1" applyBorder="1" applyAlignment="1">
      <alignment horizontal="left"/>
    </xf>
    <xf numFmtId="0" fontId="0" fillId="3" borderId="8" xfId="0" applyFont="1" applyFill="1" applyBorder="1"/>
    <xf numFmtId="0" fontId="0" fillId="3" borderId="8" xfId="0" quotePrefix="1" applyFont="1" applyFill="1" applyBorder="1" applyAlignment="1">
      <alignment horizontal="center"/>
    </xf>
    <xf numFmtId="165" fontId="0" fillId="0" borderId="9" xfId="1" applyNumberFormat="1" applyFont="1" applyFill="1" applyBorder="1" applyAlignment="1"/>
    <xf numFmtId="165" fontId="0" fillId="4" borderId="7" xfId="1" applyNumberFormat="1" applyFont="1" applyFill="1" applyBorder="1" applyAlignment="1" applyProtection="1"/>
    <xf numFmtId="44" fontId="0" fillId="3" borderId="10" xfId="0" applyNumberFormat="1" applyFont="1" applyFill="1" applyBorder="1"/>
    <xf numFmtId="0" fontId="4" fillId="0" borderId="5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164" fontId="0" fillId="3" borderId="13" xfId="2" applyNumberFormat="1" applyFont="1" applyFill="1" applyBorder="1" applyAlignment="1"/>
    <xf numFmtId="0" fontId="0" fillId="0" borderId="8" xfId="0" applyFont="1" applyBorder="1" applyAlignment="1">
      <alignment horizontal="center"/>
    </xf>
    <xf numFmtId="165" fontId="2" fillId="0" borderId="15" xfId="1" applyNumberFormat="1" applyFont="1" applyFill="1" applyBorder="1" applyAlignment="1">
      <alignment horizontal="center" wrapText="1"/>
    </xf>
    <xf numFmtId="165" fontId="2" fillId="0" borderId="16" xfId="1" applyNumberFormat="1" applyFont="1" applyFill="1" applyBorder="1" applyAlignment="1">
      <alignment horizontal="center" wrapText="1"/>
    </xf>
    <xf numFmtId="0" fontId="0" fillId="0" borderId="0" xfId="0" applyFont="1" applyAlignment="1"/>
    <xf numFmtId="0" fontId="2" fillId="0" borderId="17" xfId="0" applyFont="1" applyBorder="1" applyAlignment="1"/>
    <xf numFmtId="0" fontId="2" fillId="0" borderId="18" xfId="0" applyFont="1" applyBorder="1" applyAlignment="1"/>
    <xf numFmtId="164" fontId="0" fillId="3" borderId="19" xfId="2" applyNumberFormat="1" applyFont="1" applyFill="1" applyBorder="1" applyAlignment="1"/>
    <xf numFmtId="0" fontId="0" fillId="0" borderId="20" xfId="0" quotePrefix="1" applyFont="1" applyBorder="1" applyAlignment="1">
      <alignment horizontal="center"/>
    </xf>
    <xf numFmtId="165" fontId="0" fillId="2" borderId="20" xfId="1" applyNumberFormat="1" applyFont="1" applyFill="1" applyBorder="1" applyAlignment="1" applyProtection="1">
      <alignment horizontal="center"/>
      <protection locked="0"/>
    </xf>
    <xf numFmtId="165" fontId="0" fillId="0" borderId="21" xfId="1" applyNumberFormat="1" applyFont="1" applyFill="1" applyBorder="1" applyAlignment="1" applyProtection="1">
      <alignment horizontal="center"/>
    </xf>
    <xf numFmtId="0" fontId="2" fillId="0" borderId="2" xfId="0" applyFont="1" applyBorder="1" applyAlignment="1"/>
    <xf numFmtId="0" fontId="0" fillId="0" borderId="23" xfId="0" applyFont="1" applyBorder="1" applyAlignment="1"/>
    <xf numFmtId="0" fontId="0" fillId="0" borderId="9" xfId="0" applyFont="1" applyBorder="1" applyAlignment="1">
      <alignment wrapText="1"/>
    </xf>
    <xf numFmtId="0" fontId="0" fillId="0" borderId="9" xfId="0" quotePrefix="1" applyFont="1" applyBorder="1" applyAlignment="1">
      <alignment horizontal="center" wrapText="1"/>
    </xf>
    <xf numFmtId="165" fontId="0" fillId="2" borderId="7" xfId="1" applyNumberFormat="1" applyFont="1" applyFill="1" applyBorder="1" applyAlignment="1" applyProtection="1">
      <protection locked="0"/>
    </xf>
    <xf numFmtId="165" fontId="0" fillId="4" borderId="23" xfId="1" applyNumberFormat="1" applyFont="1" applyFill="1" applyBorder="1" applyAlignment="1" applyProtection="1"/>
    <xf numFmtId="44" fontId="0" fillId="0" borderId="24" xfId="2" applyFont="1" applyBorder="1"/>
    <xf numFmtId="0" fontId="0" fillId="0" borderId="23" xfId="0" applyFont="1" applyBorder="1"/>
    <xf numFmtId="164" fontId="0" fillId="0" borderId="7" xfId="2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vertical="top"/>
    </xf>
    <xf numFmtId="0" fontId="0" fillId="0" borderId="25" xfId="0" applyFont="1" applyFill="1" applyBorder="1" applyAlignment="1">
      <alignment horizontal="center" vertical="top"/>
    </xf>
    <xf numFmtId="44" fontId="0" fillId="0" borderId="27" xfId="2" applyFont="1" applyFill="1" applyBorder="1" applyAlignment="1">
      <alignment wrapText="1"/>
    </xf>
    <xf numFmtId="0" fontId="2" fillId="0" borderId="28" xfId="0" applyFont="1" applyBorder="1" applyAlignment="1"/>
    <xf numFmtId="0" fontId="0" fillId="0" borderId="29" xfId="0" applyFont="1" applyBorder="1"/>
    <xf numFmtId="164" fontId="0" fillId="3" borderId="30" xfId="2" applyNumberFormat="1" applyFont="1" applyFill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0" borderId="15" xfId="0" quotePrefix="1" applyFont="1" applyBorder="1" applyAlignment="1">
      <alignment horizontal="center" wrapText="1"/>
    </xf>
    <xf numFmtId="165" fontId="0" fillId="2" borderId="15" xfId="1" applyNumberFormat="1" applyFont="1" applyFill="1" applyBorder="1" applyAlignment="1" applyProtection="1">
      <alignment horizontal="center"/>
      <protection locked="0"/>
    </xf>
    <xf numFmtId="165" fontId="0" fillId="0" borderId="15" xfId="1" applyNumberFormat="1" applyFont="1" applyFill="1" applyBorder="1" applyAlignment="1" applyProtection="1">
      <alignment horizontal="center"/>
    </xf>
    <xf numFmtId="44" fontId="0" fillId="0" borderId="31" xfId="2" applyFont="1" applyFill="1" applyBorder="1" applyAlignment="1">
      <alignment wrapText="1"/>
    </xf>
    <xf numFmtId="0" fontId="2" fillId="0" borderId="32" xfId="0" applyFont="1" applyBorder="1" applyAlignment="1"/>
    <xf numFmtId="0" fontId="0" fillId="0" borderId="33" xfId="0" applyFont="1" applyBorder="1"/>
    <xf numFmtId="164" fontId="0" fillId="3" borderId="34" xfId="2" applyNumberFormat="1" applyFont="1" applyFill="1" applyBorder="1" applyAlignment="1">
      <alignment horizontal="left"/>
    </xf>
    <xf numFmtId="0" fontId="0" fillId="0" borderId="34" xfId="0" applyFont="1" applyBorder="1" applyAlignment="1">
      <alignment wrapText="1"/>
    </xf>
    <xf numFmtId="0" fontId="0" fillId="0" borderId="34" xfId="0" quotePrefix="1" applyFont="1" applyBorder="1" applyAlignment="1">
      <alignment horizontal="center" wrapText="1"/>
    </xf>
    <xf numFmtId="165" fontId="0" fillId="2" borderId="34" xfId="1" applyNumberFormat="1" applyFont="1" applyFill="1" applyBorder="1" applyAlignment="1" applyProtection="1">
      <alignment horizontal="center"/>
      <protection locked="0"/>
    </xf>
    <xf numFmtId="165" fontId="0" fillId="0" borderId="34" xfId="1" applyNumberFormat="1" applyFont="1" applyFill="1" applyBorder="1" applyAlignment="1" applyProtection="1">
      <alignment horizontal="center"/>
    </xf>
    <xf numFmtId="44" fontId="0" fillId="0" borderId="35" xfId="2" applyFont="1" applyFill="1" applyBorder="1" applyAlignment="1">
      <alignment wrapText="1"/>
    </xf>
    <xf numFmtId="0" fontId="2" fillId="0" borderId="36" xfId="0" applyFont="1" applyBorder="1" applyAlignment="1"/>
    <xf numFmtId="0" fontId="0" fillId="0" borderId="37" xfId="0" applyFont="1" applyBorder="1"/>
    <xf numFmtId="164" fontId="0" fillId="3" borderId="38" xfId="2" applyNumberFormat="1" applyFont="1" applyFill="1" applyBorder="1" applyAlignment="1">
      <alignment horizontal="left"/>
    </xf>
    <xf numFmtId="0" fontId="0" fillId="0" borderId="38" xfId="0" applyFont="1" applyBorder="1" applyAlignment="1">
      <alignment wrapText="1"/>
    </xf>
    <xf numFmtId="0" fontId="0" fillId="0" borderId="38" xfId="0" quotePrefix="1" applyFont="1" applyBorder="1" applyAlignment="1">
      <alignment horizontal="center" wrapText="1"/>
    </xf>
    <xf numFmtId="165" fontId="0" fillId="2" borderId="21" xfId="1" applyNumberFormat="1" applyFont="1" applyFill="1" applyBorder="1" applyAlignment="1" applyProtection="1">
      <alignment horizontal="center"/>
      <protection locked="0"/>
    </xf>
    <xf numFmtId="165" fontId="0" fillId="0" borderId="38" xfId="1" applyNumberFormat="1" applyFont="1" applyFill="1" applyBorder="1" applyAlignment="1" applyProtection="1">
      <alignment horizontal="center"/>
    </xf>
    <xf numFmtId="44" fontId="0" fillId="0" borderId="39" xfId="2" applyFont="1" applyFill="1" applyBorder="1" applyAlignment="1">
      <alignment wrapText="1"/>
    </xf>
    <xf numFmtId="0" fontId="4" fillId="0" borderId="40" xfId="0" applyFont="1" applyBorder="1"/>
    <xf numFmtId="0" fontId="2" fillId="0" borderId="23" xfId="0" applyFont="1" applyBorder="1" applyAlignment="1"/>
    <xf numFmtId="164" fontId="0" fillId="3" borderId="20" xfId="2" applyNumberFormat="1" applyFont="1" applyFill="1" applyBorder="1" applyAlignment="1">
      <alignment horizontal="left"/>
    </xf>
    <xf numFmtId="0" fontId="0" fillId="0" borderId="20" xfId="0" applyFont="1" applyBorder="1" applyAlignment="1">
      <alignment wrapText="1"/>
    </xf>
    <xf numFmtId="0" fontId="0" fillId="0" borderId="20" xfId="0" quotePrefix="1" applyFont="1" applyBorder="1" applyAlignment="1">
      <alignment horizontal="center" wrapText="1"/>
    </xf>
    <xf numFmtId="165" fontId="0" fillId="2" borderId="19" xfId="1" applyNumberFormat="1" applyFont="1" applyFill="1" applyBorder="1" applyAlignment="1" applyProtection="1">
      <protection locked="0"/>
    </xf>
    <xf numFmtId="165" fontId="0" fillId="4" borderId="18" xfId="1" applyNumberFormat="1" applyFont="1" applyFill="1" applyBorder="1" applyAlignment="1" applyProtection="1"/>
    <xf numFmtId="44" fontId="0" fillId="0" borderId="22" xfId="2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2" borderId="34" xfId="0" applyFont="1" applyFill="1" applyBorder="1"/>
    <xf numFmtId="0" fontId="2" fillId="2" borderId="41" xfId="0" applyFont="1" applyFill="1" applyBorder="1"/>
    <xf numFmtId="0" fontId="0" fillId="2" borderId="33" xfId="0" applyFont="1" applyFill="1" applyBorder="1"/>
    <xf numFmtId="49" fontId="0" fillId="2" borderId="42" xfId="0" applyNumberFormat="1" applyFont="1" applyFill="1" applyBorder="1" applyAlignment="1">
      <alignment horizontal="right"/>
    </xf>
    <xf numFmtId="49" fontId="0" fillId="2" borderId="42" xfId="0" applyNumberFormat="1" applyFont="1" applyFill="1" applyBorder="1" applyAlignment="1">
      <alignment horizontal="right" vertical="top"/>
    </xf>
    <xf numFmtId="0" fontId="10" fillId="0" borderId="0" xfId="3" applyFont="1" applyAlignment="1" applyProtection="1">
      <alignment horizontal="left"/>
    </xf>
    <xf numFmtId="165" fontId="0" fillId="2" borderId="20" xfId="1" applyNumberFormat="1" applyFont="1" applyFill="1" applyBorder="1" applyAlignment="1" applyProtection="1">
      <alignment horizontal="center"/>
    </xf>
    <xf numFmtId="165" fontId="0" fillId="2" borderId="7" xfId="1" applyNumberFormat="1" applyFont="1" applyFill="1" applyBorder="1" applyAlignment="1" applyProtection="1"/>
    <xf numFmtId="165" fontId="0" fillId="2" borderId="15" xfId="1" applyNumberFormat="1" applyFont="1" applyFill="1" applyBorder="1" applyAlignment="1" applyProtection="1">
      <alignment horizontal="center"/>
    </xf>
    <xf numFmtId="165" fontId="0" fillId="2" borderId="34" xfId="1" applyNumberFormat="1" applyFont="1" applyFill="1" applyBorder="1" applyAlignment="1" applyProtection="1">
      <alignment horizontal="center"/>
    </xf>
    <xf numFmtId="165" fontId="0" fillId="2" borderId="21" xfId="1" applyNumberFormat="1" applyFont="1" applyFill="1" applyBorder="1" applyAlignment="1" applyProtection="1">
      <alignment horizontal="center"/>
    </xf>
    <xf numFmtId="165" fontId="0" fillId="2" borderId="19" xfId="1" applyNumberFormat="1" applyFont="1" applyFill="1" applyBorder="1" applyAlignment="1" applyProtection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3" fillId="0" borderId="0" xfId="0" applyNumberFormat="1" applyFont="1" applyBorder="1"/>
    <xf numFmtId="0" fontId="5" fillId="0" borderId="0" xfId="0" applyFont="1" applyAlignment="1">
      <alignment horizontal="center"/>
    </xf>
    <xf numFmtId="0" fontId="2" fillId="0" borderId="2" xfId="0" applyFont="1" applyBorder="1"/>
    <xf numFmtId="44" fontId="2" fillId="0" borderId="3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4" fontId="0" fillId="0" borderId="10" xfId="2" applyFont="1" applyBorder="1" applyAlignment="1">
      <alignment horizontal="center"/>
    </xf>
    <xf numFmtId="44" fontId="0" fillId="0" borderId="22" xfId="2" applyFont="1" applyBorder="1" applyAlignment="1">
      <alignment horizontal="center"/>
    </xf>
    <xf numFmtId="0" fontId="0" fillId="2" borderId="34" xfId="0" applyFont="1" applyFill="1" applyBorder="1" applyAlignment="1">
      <alignment horizontal="left" wrapText="1"/>
    </xf>
    <xf numFmtId="0" fontId="0" fillId="2" borderId="33" xfId="0" applyFont="1" applyFill="1" applyBorder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5" fontId="0" fillId="0" borderId="25" xfId="1" applyNumberFormat="1" applyFont="1" applyFill="1" applyBorder="1" applyAlignment="1">
      <alignment horizontal="center"/>
    </xf>
    <xf numFmtId="165" fontId="0" fillId="0" borderId="26" xfId="1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466563</xdr:colOff>
      <xdr:row>8</xdr:row>
      <xdr:rowOff>174536</xdr:rowOff>
    </xdr:from>
    <xdr:ext cx="3959438" cy="934289"/>
    <xdr:sp macro="" textlink="">
      <xdr:nvSpPr>
        <xdr:cNvPr id="2" name="Rectangle 1"/>
        <xdr:cNvSpPr/>
      </xdr:nvSpPr>
      <xdr:spPr>
        <a:xfrm rot="19671320">
          <a:off x="4413723" y="2399576"/>
          <a:ext cx="3959438" cy="9342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466563</xdr:colOff>
      <xdr:row>8</xdr:row>
      <xdr:rowOff>174536</xdr:rowOff>
    </xdr:from>
    <xdr:ext cx="3959438" cy="934289"/>
    <xdr:sp macro="" textlink="">
      <xdr:nvSpPr>
        <xdr:cNvPr id="2" name="Rectangle 1"/>
        <xdr:cNvSpPr/>
      </xdr:nvSpPr>
      <xdr:spPr>
        <a:xfrm rot="19671320">
          <a:off x="4428963" y="2399576"/>
          <a:ext cx="3959438" cy="9342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98" zoomScaleNormal="98" workbookViewId="0"/>
  </sheetViews>
  <sheetFormatPr defaultColWidth="8.81640625" defaultRowHeight="14.5" x14ac:dyDescent="0.35"/>
  <cols>
    <col min="1" max="1" width="4.1796875" style="1" customWidth="1"/>
    <col min="2" max="2" width="3.453125" style="1" customWidth="1"/>
    <col min="3" max="3" width="37.453125" style="1" customWidth="1"/>
    <col min="4" max="4" width="18.7265625" style="1" customWidth="1"/>
    <col min="5" max="5" width="47" style="1" customWidth="1"/>
    <col min="6" max="6" width="4.6328125" style="6" customWidth="1"/>
    <col min="7" max="7" width="19.81640625" style="6" customWidth="1"/>
    <col min="8" max="8" width="15.90625" style="6" customWidth="1"/>
    <col min="9" max="9" width="18.7265625" style="1" customWidth="1"/>
    <col min="10" max="16384" width="8.81640625" style="1"/>
  </cols>
  <sheetData>
    <row r="1" spans="1:9" ht="23.4" x14ac:dyDescent="0.45">
      <c r="B1" s="2"/>
      <c r="C1" s="3" t="s">
        <v>0</v>
      </c>
      <c r="D1"/>
      <c r="E1" s="2"/>
      <c r="F1" s="2"/>
      <c r="G1" s="2"/>
      <c r="H1" s="2"/>
      <c r="I1" s="100"/>
    </row>
    <row r="2" spans="1:9" ht="21" x14ac:dyDescent="0.4">
      <c r="B2" s="2"/>
      <c r="C2" s="3" t="s">
        <v>1</v>
      </c>
      <c r="D2"/>
      <c r="E2" s="2"/>
      <c r="F2" s="2"/>
      <c r="G2" s="2"/>
      <c r="H2" s="2"/>
      <c r="I2" s="2"/>
    </row>
    <row r="3" spans="1:9" ht="21" x14ac:dyDescent="0.4">
      <c r="B3" s="2"/>
      <c r="C3" s="105" t="s">
        <v>2</v>
      </c>
      <c r="D3" s="105"/>
      <c r="E3" s="105"/>
      <c r="F3" s="105"/>
      <c r="G3" s="105"/>
      <c r="H3" s="105"/>
      <c r="I3" s="105"/>
    </row>
    <row r="4" spans="1:9" ht="18" x14ac:dyDescent="0.35">
      <c r="C4" s="106" t="s">
        <v>3</v>
      </c>
      <c r="D4" s="106"/>
      <c r="E4" s="106"/>
      <c r="F4" s="106"/>
      <c r="G4" s="106"/>
      <c r="H4" s="106"/>
      <c r="I4" s="106"/>
    </row>
    <row r="5" spans="1:9" ht="18" x14ac:dyDescent="0.35">
      <c r="B5" s="4"/>
      <c r="C5" s="4"/>
      <c r="D5" s="4"/>
      <c r="E5" s="4"/>
      <c r="F5" s="4"/>
      <c r="G5" s="4"/>
      <c r="H5" s="4"/>
      <c r="I5" s="4"/>
    </row>
    <row r="6" spans="1:9" ht="15" thickBot="1" x14ac:dyDescent="0.35">
      <c r="C6" s="5"/>
      <c r="G6" s="107"/>
      <c r="H6" s="107"/>
    </row>
    <row r="7" spans="1:9" ht="29.4" thickBot="1" x14ac:dyDescent="0.35">
      <c r="A7" s="7"/>
      <c r="B7" s="108" t="s">
        <v>4</v>
      </c>
      <c r="C7" s="109"/>
      <c r="D7" s="8" t="s">
        <v>5</v>
      </c>
      <c r="E7" s="9" t="s">
        <v>6</v>
      </c>
      <c r="F7" s="8"/>
      <c r="G7" s="10" t="s">
        <v>7</v>
      </c>
      <c r="H7" s="11"/>
      <c r="I7" s="11" t="s">
        <v>8</v>
      </c>
    </row>
    <row r="8" spans="1:9" ht="21.65" customHeight="1" thickBot="1" x14ac:dyDescent="0.35">
      <c r="A8" s="12">
        <v>1</v>
      </c>
      <c r="B8" s="13" t="s">
        <v>9</v>
      </c>
      <c r="C8" s="14"/>
      <c r="D8" s="15">
        <v>4703.9255000000003</v>
      </c>
      <c r="E8" s="16" t="s">
        <v>10</v>
      </c>
      <c r="F8" s="17" t="s">
        <v>11</v>
      </c>
      <c r="G8" s="18"/>
      <c r="H8" s="19">
        <v>1</v>
      </c>
      <c r="I8" s="20">
        <f>D8</f>
        <v>4703.9255000000003</v>
      </c>
    </row>
    <row r="9" spans="1:9" s="28" customFormat="1" ht="29" customHeight="1" x14ac:dyDescent="0.35">
      <c r="A9" s="21"/>
      <c r="B9" s="22"/>
      <c r="C9" s="23"/>
      <c r="D9" s="24"/>
      <c r="E9" s="110" t="s">
        <v>12</v>
      </c>
      <c r="F9" s="25"/>
      <c r="G9" s="26"/>
      <c r="H9" s="27" t="s">
        <v>13</v>
      </c>
      <c r="I9" s="112">
        <f>D10*H10</f>
        <v>0</v>
      </c>
    </row>
    <row r="10" spans="1:9" ht="21.65" customHeight="1" thickBot="1" x14ac:dyDescent="0.4">
      <c r="A10" s="12">
        <v>2</v>
      </c>
      <c r="B10" s="29" t="s">
        <v>14</v>
      </c>
      <c r="C10" s="30"/>
      <c r="D10" s="31">
        <v>1.9803999999999999</v>
      </c>
      <c r="E10" s="111"/>
      <c r="F10" s="32" t="s">
        <v>15</v>
      </c>
      <c r="G10" s="33"/>
      <c r="H10" s="34">
        <f>G10-G11</f>
        <v>0</v>
      </c>
      <c r="I10" s="113"/>
    </row>
    <row r="11" spans="1:9" ht="21.65" customHeight="1" thickBot="1" x14ac:dyDescent="0.35">
      <c r="A11" s="12">
        <v>3</v>
      </c>
      <c r="B11" s="35" t="s">
        <v>16</v>
      </c>
      <c r="C11" s="36"/>
      <c r="D11" s="15">
        <v>0.9889</v>
      </c>
      <c r="E11" s="37" t="s">
        <v>17</v>
      </c>
      <c r="F11" s="38" t="s">
        <v>18</v>
      </c>
      <c r="G11" s="39"/>
      <c r="H11" s="40"/>
      <c r="I11" s="41">
        <f>D11*G11</f>
        <v>0</v>
      </c>
    </row>
    <row r="12" spans="1:9" ht="21.65" customHeight="1" thickBot="1" x14ac:dyDescent="0.35">
      <c r="A12" s="12">
        <v>4</v>
      </c>
      <c r="B12" s="35" t="s">
        <v>19</v>
      </c>
      <c r="C12" s="42"/>
      <c r="D12" s="43" t="s">
        <v>20</v>
      </c>
      <c r="E12" s="44"/>
      <c r="F12" s="45"/>
      <c r="G12" s="117"/>
      <c r="H12" s="118"/>
      <c r="I12" s="46"/>
    </row>
    <row r="13" spans="1:9" ht="21.65" customHeight="1" x14ac:dyDescent="0.3">
      <c r="A13" s="12">
        <v>4</v>
      </c>
      <c r="B13" s="47" t="s">
        <v>21</v>
      </c>
      <c r="C13" s="48" t="s">
        <v>22</v>
      </c>
      <c r="D13" s="49">
        <v>8.8000000000000005E-3</v>
      </c>
      <c r="E13" s="50" t="s">
        <v>51</v>
      </c>
      <c r="F13" s="51" t="s">
        <v>23</v>
      </c>
      <c r="G13" s="52"/>
      <c r="H13" s="53">
        <f>H10</f>
        <v>0</v>
      </c>
      <c r="I13" s="54">
        <f>D13*G13*H13</f>
        <v>0</v>
      </c>
    </row>
    <row r="14" spans="1:9" ht="21.65" customHeight="1" x14ac:dyDescent="0.3">
      <c r="A14" s="12">
        <v>4</v>
      </c>
      <c r="B14" s="55" t="s">
        <v>24</v>
      </c>
      <c r="C14" s="56" t="s">
        <v>25</v>
      </c>
      <c r="D14" s="57">
        <f>D13</f>
        <v>8.8000000000000005E-3</v>
      </c>
      <c r="E14" s="58" t="s">
        <v>52</v>
      </c>
      <c r="F14" s="59" t="s">
        <v>26</v>
      </c>
      <c r="G14" s="60"/>
      <c r="H14" s="61">
        <f>H13</f>
        <v>0</v>
      </c>
      <c r="I14" s="62">
        <f>D14*G14*H14</f>
        <v>0</v>
      </c>
    </row>
    <row r="15" spans="1:9" ht="45.65" customHeight="1" thickBot="1" x14ac:dyDescent="0.35">
      <c r="A15" s="12">
        <v>4</v>
      </c>
      <c r="B15" s="63" t="s">
        <v>27</v>
      </c>
      <c r="C15" s="64" t="s">
        <v>28</v>
      </c>
      <c r="D15" s="65">
        <v>3.5200000000000002E-2</v>
      </c>
      <c r="E15" s="66" t="s">
        <v>53</v>
      </c>
      <c r="F15" s="67" t="s">
        <v>29</v>
      </c>
      <c r="G15" s="68"/>
      <c r="H15" s="69">
        <f>H14</f>
        <v>0</v>
      </c>
      <c r="I15" s="70">
        <f>D15*G15*H15</f>
        <v>0</v>
      </c>
    </row>
    <row r="16" spans="1:9" ht="45.65" customHeight="1" thickBot="1" x14ac:dyDescent="0.35">
      <c r="A16" s="71">
        <v>5</v>
      </c>
      <c r="B16" s="35" t="s">
        <v>30</v>
      </c>
      <c r="C16" s="72"/>
      <c r="D16" s="73">
        <v>1077.1841999999999</v>
      </c>
      <c r="E16" s="74" t="s">
        <v>31</v>
      </c>
      <c r="F16" s="75" t="s">
        <v>32</v>
      </c>
      <c r="G16" s="76"/>
      <c r="H16" s="77"/>
      <c r="I16" s="78">
        <f>D16*G16</f>
        <v>0</v>
      </c>
    </row>
    <row r="17" spans="2:9" x14ac:dyDescent="0.35">
      <c r="E17" s="79"/>
      <c r="F17" s="80"/>
    </row>
    <row r="18" spans="2:9" ht="15" thickBot="1" x14ac:dyDescent="0.4">
      <c r="E18" s="81"/>
      <c r="F18" s="82"/>
    </row>
    <row r="19" spans="2:9" ht="15" thickBot="1" x14ac:dyDescent="0.4">
      <c r="E19" s="101" t="s">
        <v>33</v>
      </c>
      <c r="F19" s="8"/>
      <c r="G19" s="83"/>
      <c r="H19" s="83"/>
      <c r="I19" s="102">
        <f>ROUND(SUM(I8:I16),-3)</f>
        <v>5000</v>
      </c>
    </row>
    <row r="20" spans="2:9" x14ac:dyDescent="0.35">
      <c r="F20" s="1"/>
      <c r="G20" s="1"/>
      <c r="H20" s="1"/>
    </row>
    <row r="21" spans="2:9" x14ac:dyDescent="0.35">
      <c r="B21" s="84" t="s">
        <v>34</v>
      </c>
      <c r="C21" s="85"/>
      <c r="D21" s="86"/>
      <c r="F21" s="1"/>
      <c r="G21" s="103" t="s">
        <v>35</v>
      </c>
      <c r="H21" s="103"/>
      <c r="I21" s="103"/>
    </row>
    <row r="22" spans="2:9" ht="14.5" customHeight="1" x14ac:dyDescent="0.35">
      <c r="B22" s="87" t="s">
        <v>36</v>
      </c>
      <c r="C22" s="114" t="s">
        <v>37</v>
      </c>
      <c r="D22" s="115"/>
      <c r="F22" s="1"/>
      <c r="G22" s="116" t="s">
        <v>57</v>
      </c>
      <c r="H22" s="116"/>
      <c r="I22" s="116"/>
    </row>
    <row r="23" spans="2:9" ht="28.75" customHeight="1" x14ac:dyDescent="0.35">
      <c r="B23" s="88" t="s">
        <v>38</v>
      </c>
      <c r="C23" s="114" t="s">
        <v>56</v>
      </c>
      <c r="D23" s="115"/>
      <c r="F23" s="1"/>
      <c r="G23" s="116"/>
      <c r="H23" s="116"/>
      <c r="I23" s="116"/>
    </row>
    <row r="24" spans="2:9" x14ac:dyDescent="0.35">
      <c r="B24" s="87" t="s">
        <v>39</v>
      </c>
      <c r="C24" s="114" t="s">
        <v>55</v>
      </c>
      <c r="D24" s="115"/>
      <c r="F24" s="1"/>
      <c r="G24" s="116"/>
      <c r="H24" s="116"/>
      <c r="I24" s="116"/>
    </row>
    <row r="25" spans="2:9" x14ac:dyDescent="0.35">
      <c r="B25" s="87" t="s">
        <v>40</v>
      </c>
      <c r="C25" s="114" t="s">
        <v>41</v>
      </c>
      <c r="D25" s="115"/>
      <c r="F25" s="1"/>
      <c r="G25" s="116"/>
      <c r="H25" s="116"/>
      <c r="I25" s="116"/>
    </row>
    <row r="26" spans="2:9" x14ac:dyDescent="0.35">
      <c r="B26" s="87" t="s">
        <v>42</v>
      </c>
      <c r="C26" s="114" t="s">
        <v>43</v>
      </c>
      <c r="D26" s="115"/>
      <c r="F26" s="1"/>
      <c r="G26" s="116"/>
      <c r="H26" s="116"/>
      <c r="I26" s="116"/>
    </row>
    <row r="27" spans="2:9" ht="14.4" customHeight="1" x14ac:dyDescent="0.35">
      <c r="B27" s="87" t="s">
        <v>44</v>
      </c>
      <c r="C27" s="114" t="s">
        <v>45</v>
      </c>
      <c r="D27" s="115"/>
      <c r="F27" s="1"/>
      <c r="G27" s="116"/>
      <c r="H27" s="116"/>
      <c r="I27" s="116"/>
    </row>
    <row r="28" spans="2:9" ht="14.4" customHeight="1" x14ac:dyDescent="0.35">
      <c r="B28" s="87" t="s">
        <v>46</v>
      </c>
      <c r="C28" s="114" t="s">
        <v>47</v>
      </c>
      <c r="D28" s="115"/>
      <c r="F28" s="1"/>
      <c r="G28" s="116"/>
      <c r="H28" s="116"/>
      <c r="I28" s="116"/>
    </row>
    <row r="29" spans="2:9" x14ac:dyDescent="0.35">
      <c r="F29" s="1"/>
      <c r="G29" s="116"/>
      <c r="H29" s="116"/>
      <c r="I29" s="116"/>
    </row>
    <row r="30" spans="2:9" x14ac:dyDescent="0.35">
      <c r="F30" s="1"/>
      <c r="G30" s="104"/>
      <c r="H30" s="104"/>
      <c r="I30" s="104"/>
    </row>
    <row r="31" spans="2:9" x14ac:dyDescent="0.35">
      <c r="F31" s="1"/>
      <c r="G31" s="1"/>
      <c r="H31" s="1"/>
    </row>
  </sheetData>
  <sheetProtection password="EFEC" sheet="1" objects="1" scenarios="1"/>
  <mergeCells count="15">
    <mergeCell ref="C26:D26"/>
    <mergeCell ref="C27:D27"/>
    <mergeCell ref="C28:D28"/>
    <mergeCell ref="G22:I29"/>
    <mergeCell ref="G12:H12"/>
    <mergeCell ref="C22:D22"/>
    <mergeCell ref="C23:D23"/>
    <mergeCell ref="C24:D24"/>
    <mergeCell ref="C25:D25"/>
    <mergeCell ref="C3:I3"/>
    <mergeCell ref="C4:I4"/>
    <mergeCell ref="G6:H6"/>
    <mergeCell ref="B7:C7"/>
    <mergeCell ref="E9:E10"/>
    <mergeCell ref="I9:I10"/>
  </mergeCells>
  <printOptions horizontalCentered="1"/>
  <pageMargins left="0" right="0" top="0.5" bottom="0.5" header="0.25" footer="0.25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97" zoomScaleNormal="97" workbookViewId="0"/>
  </sheetViews>
  <sheetFormatPr defaultColWidth="8.81640625" defaultRowHeight="14.5" x14ac:dyDescent="0.35"/>
  <cols>
    <col min="1" max="1" width="4.1796875" style="1" customWidth="1"/>
    <col min="2" max="2" width="3.453125" style="1" customWidth="1"/>
    <col min="3" max="3" width="37.6328125" style="1" customWidth="1"/>
    <col min="4" max="4" width="18.81640625" style="1" customWidth="1"/>
    <col min="5" max="5" width="47.1796875" style="1" customWidth="1"/>
    <col min="6" max="6" width="4.6328125" style="6" customWidth="1"/>
    <col min="7" max="7" width="19.453125" style="6" customWidth="1"/>
    <col min="8" max="8" width="16" style="6" customWidth="1"/>
    <col min="9" max="9" width="19.90625" style="1" customWidth="1"/>
    <col min="10" max="16384" width="8.81640625" style="1"/>
  </cols>
  <sheetData>
    <row r="1" spans="1:9" ht="23.4" x14ac:dyDescent="0.45">
      <c r="B1" s="2"/>
      <c r="C1" s="3" t="s">
        <v>0</v>
      </c>
      <c r="D1"/>
      <c r="E1" s="2"/>
      <c r="F1" s="2"/>
      <c r="G1" s="2"/>
      <c r="H1" s="2"/>
      <c r="I1" s="100" t="s">
        <v>48</v>
      </c>
    </row>
    <row r="2" spans="1:9" ht="21" x14ac:dyDescent="0.4">
      <c r="B2" s="2"/>
      <c r="C2" s="3" t="s">
        <v>1</v>
      </c>
      <c r="D2"/>
      <c r="E2" s="2"/>
      <c r="F2" s="2"/>
      <c r="G2" s="2"/>
      <c r="H2" s="2"/>
      <c r="I2" s="2"/>
    </row>
    <row r="3" spans="1:9" ht="21" x14ac:dyDescent="0.4">
      <c r="B3" s="2"/>
      <c r="C3" s="105" t="s">
        <v>2</v>
      </c>
      <c r="D3" s="105"/>
      <c r="E3" s="105"/>
      <c r="F3" s="105"/>
      <c r="G3" s="105"/>
      <c r="H3" s="105"/>
      <c r="I3" s="105"/>
    </row>
    <row r="4" spans="1:9" ht="18" x14ac:dyDescent="0.35">
      <c r="C4" s="106" t="s">
        <v>49</v>
      </c>
      <c r="D4" s="106"/>
      <c r="E4" s="106"/>
      <c r="F4" s="106"/>
      <c r="G4" s="106"/>
      <c r="H4" s="106"/>
      <c r="I4" s="106"/>
    </row>
    <row r="5" spans="1:9" ht="18" x14ac:dyDescent="0.35">
      <c r="B5" s="4"/>
      <c r="C5" s="4"/>
      <c r="D5" s="4"/>
      <c r="E5" s="4"/>
      <c r="F5" s="4"/>
      <c r="G5" s="4"/>
      <c r="H5" s="4"/>
      <c r="I5" s="4"/>
    </row>
    <row r="6" spans="1:9" ht="15" thickBot="1" x14ac:dyDescent="0.35">
      <c r="C6" s="89" t="s">
        <v>50</v>
      </c>
      <c r="G6" s="107"/>
      <c r="H6" s="107"/>
    </row>
    <row r="7" spans="1:9" ht="29.4" thickBot="1" x14ac:dyDescent="0.35">
      <c r="A7" s="7"/>
      <c r="B7" s="108" t="s">
        <v>4</v>
      </c>
      <c r="C7" s="109"/>
      <c r="D7" s="8" t="s">
        <v>5</v>
      </c>
      <c r="E7" s="9" t="s">
        <v>6</v>
      </c>
      <c r="F7" s="8"/>
      <c r="G7" s="10" t="s">
        <v>7</v>
      </c>
      <c r="H7" s="11"/>
      <c r="I7" s="11" t="s">
        <v>8</v>
      </c>
    </row>
    <row r="8" spans="1:9" ht="21.65" customHeight="1" thickBot="1" x14ac:dyDescent="0.35">
      <c r="A8" s="12">
        <v>1</v>
      </c>
      <c r="B8" s="13" t="s">
        <v>9</v>
      </c>
      <c r="C8" s="14"/>
      <c r="D8" s="15">
        <v>4703.9255000000003</v>
      </c>
      <c r="E8" s="16" t="s">
        <v>10</v>
      </c>
      <c r="F8" s="17" t="s">
        <v>11</v>
      </c>
      <c r="G8" s="18"/>
      <c r="H8" s="19">
        <v>1</v>
      </c>
      <c r="I8" s="20">
        <f>D8</f>
        <v>4703.9255000000003</v>
      </c>
    </row>
    <row r="9" spans="1:9" s="28" customFormat="1" ht="29" customHeight="1" x14ac:dyDescent="0.35">
      <c r="A9" s="21"/>
      <c r="B9" s="22"/>
      <c r="C9" s="23"/>
      <c r="D9" s="24"/>
      <c r="E9" s="110" t="s">
        <v>54</v>
      </c>
      <c r="F9" s="25"/>
      <c r="G9" s="26"/>
      <c r="H9" s="27" t="s">
        <v>13</v>
      </c>
      <c r="I9" s="112">
        <f>D10*H10</f>
        <v>37627.599999999999</v>
      </c>
    </row>
    <row r="10" spans="1:9" ht="21.65" customHeight="1" thickBot="1" x14ac:dyDescent="0.4">
      <c r="A10" s="12">
        <v>2</v>
      </c>
      <c r="B10" s="29" t="s">
        <v>14</v>
      </c>
      <c r="C10" s="30"/>
      <c r="D10" s="31">
        <v>1.9803999999999999</v>
      </c>
      <c r="E10" s="111"/>
      <c r="F10" s="32" t="s">
        <v>15</v>
      </c>
      <c r="G10" s="90">
        <v>31000</v>
      </c>
      <c r="H10" s="34">
        <f>G10-G11</f>
        <v>19000</v>
      </c>
      <c r="I10" s="113"/>
    </row>
    <row r="11" spans="1:9" ht="21.65" customHeight="1" thickBot="1" x14ac:dyDescent="0.35">
      <c r="A11" s="12">
        <v>3</v>
      </c>
      <c r="B11" s="35" t="s">
        <v>16</v>
      </c>
      <c r="C11" s="36"/>
      <c r="D11" s="15">
        <v>0.9889</v>
      </c>
      <c r="E11" s="37" t="s">
        <v>17</v>
      </c>
      <c r="F11" s="38" t="s">
        <v>18</v>
      </c>
      <c r="G11" s="91">
        <v>12000</v>
      </c>
      <c r="H11" s="40"/>
      <c r="I11" s="41">
        <f>D11*G11</f>
        <v>11866.8</v>
      </c>
    </row>
    <row r="12" spans="1:9" ht="21.65" customHeight="1" thickBot="1" x14ac:dyDescent="0.35">
      <c r="A12" s="12">
        <v>4</v>
      </c>
      <c r="B12" s="35" t="s">
        <v>19</v>
      </c>
      <c r="C12" s="42"/>
      <c r="D12" s="43" t="s">
        <v>20</v>
      </c>
      <c r="E12" s="44"/>
      <c r="F12" s="45"/>
      <c r="G12" s="117"/>
      <c r="H12" s="118"/>
      <c r="I12" s="46"/>
    </row>
    <row r="13" spans="1:9" ht="21.65" customHeight="1" x14ac:dyDescent="0.3">
      <c r="A13" s="12">
        <v>4</v>
      </c>
      <c r="B13" s="47" t="s">
        <v>21</v>
      </c>
      <c r="C13" s="48" t="s">
        <v>22</v>
      </c>
      <c r="D13" s="49">
        <v>8.8000000000000005E-3</v>
      </c>
      <c r="E13" s="50" t="s">
        <v>51</v>
      </c>
      <c r="F13" s="51" t="s">
        <v>23</v>
      </c>
      <c r="G13" s="92">
        <v>2</v>
      </c>
      <c r="H13" s="53">
        <f>H10</f>
        <v>19000</v>
      </c>
      <c r="I13" s="54">
        <f>D13*G13*H13</f>
        <v>334.40000000000003</v>
      </c>
    </row>
    <row r="14" spans="1:9" ht="21.65" customHeight="1" x14ac:dyDescent="0.3">
      <c r="A14" s="12">
        <v>4</v>
      </c>
      <c r="B14" s="55" t="s">
        <v>24</v>
      </c>
      <c r="C14" s="56" t="s">
        <v>25</v>
      </c>
      <c r="D14" s="57">
        <f>D13</f>
        <v>8.8000000000000005E-3</v>
      </c>
      <c r="E14" s="58" t="s">
        <v>52</v>
      </c>
      <c r="F14" s="59" t="s">
        <v>26</v>
      </c>
      <c r="G14" s="93">
        <v>1</v>
      </c>
      <c r="H14" s="61">
        <f>H13</f>
        <v>19000</v>
      </c>
      <c r="I14" s="62">
        <f>D14*G14*H14</f>
        <v>167.20000000000002</v>
      </c>
    </row>
    <row r="15" spans="1:9" ht="45.65" customHeight="1" thickBot="1" x14ac:dyDescent="0.35">
      <c r="A15" s="12">
        <v>4</v>
      </c>
      <c r="B15" s="63" t="s">
        <v>27</v>
      </c>
      <c r="C15" s="64" t="s">
        <v>28</v>
      </c>
      <c r="D15" s="65">
        <v>3.5200000000000002E-2</v>
      </c>
      <c r="E15" s="66" t="s">
        <v>53</v>
      </c>
      <c r="F15" s="67" t="s">
        <v>29</v>
      </c>
      <c r="G15" s="94">
        <v>8</v>
      </c>
      <c r="H15" s="69">
        <f>H14</f>
        <v>19000</v>
      </c>
      <c r="I15" s="70">
        <f>D15*G15*H15</f>
        <v>5350.4000000000005</v>
      </c>
    </row>
    <row r="16" spans="1:9" ht="45.65" customHeight="1" thickBot="1" x14ac:dyDescent="0.35">
      <c r="A16" s="71">
        <v>5</v>
      </c>
      <c r="B16" s="35" t="s">
        <v>30</v>
      </c>
      <c r="C16" s="72"/>
      <c r="D16" s="73">
        <v>1077.1841999999999</v>
      </c>
      <c r="E16" s="74" t="s">
        <v>31</v>
      </c>
      <c r="F16" s="75" t="s">
        <v>32</v>
      </c>
      <c r="G16" s="95">
        <v>8</v>
      </c>
      <c r="H16" s="77"/>
      <c r="I16" s="78">
        <f>D16*G16</f>
        <v>8617.4735999999994</v>
      </c>
    </row>
    <row r="17" spans="2:9" x14ac:dyDescent="0.35">
      <c r="E17" s="79"/>
      <c r="F17" s="80"/>
    </row>
    <row r="18" spans="2:9" ht="15" thickBot="1" x14ac:dyDescent="0.4">
      <c r="E18" s="81"/>
      <c r="F18" s="82"/>
    </row>
    <row r="19" spans="2:9" ht="15" thickBot="1" x14ac:dyDescent="0.4">
      <c r="E19" s="101" t="s">
        <v>33</v>
      </c>
      <c r="F19" s="8"/>
      <c r="G19" s="83"/>
      <c r="H19" s="83"/>
      <c r="I19" s="102">
        <f>ROUND(SUM(I8:I16), -3)</f>
        <v>69000</v>
      </c>
    </row>
    <row r="20" spans="2:9" ht="21" x14ac:dyDescent="0.5">
      <c r="E20" s="96"/>
      <c r="F20" s="97"/>
      <c r="G20" s="98"/>
      <c r="H20" s="98"/>
      <c r="I20" s="99"/>
    </row>
    <row r="21" spans="2:9" x14ac:dyDescent="0.35">
      <c r="B21" s="84" t="s">
        <v>34</v>
      </c>
      <c r="C21" s="85"/>
      <c r="D21" s="86"/>
    </row>
    <row r="22" spans="2:9" x14ac:dyDescent="0.35">
      <c r="B22" s="87" t="s">
        <v>36</v>
      </c>
      <c r="C22" s="114" t="s">
        <v>37</v>
      </c>
      <c r="D22" s="115"/>
    </row>
    <row r="23" spans="2:9" ht="28.5" customHeight="1" x14ac:dyDescent="0.35">
      <c r="B23" s="88" t="s">
        <v>38</v>
      </c>
      <c r="C23" s="114" t="s">
        <v>56</v>
      </c>
      <c r="D23" s="115"/>
    </row>
    <row r="24" spans="2:9" x14ac:dyDescent="0.35">
      <c r="B24" s="87" t="s">
        <v>39</v>
      </c>
      <c r="C24" s="114" t="s">
        <v>55</v>
      </c>
      <c r="D24" s="115"/>
    </row>
    <row r="25" spans="2:9" x14ac:dyDescent="0.35">
      <c r="B25" s="87" t="s">
        <v>40</v>
      </c>
      <c r="C25" s="114" t="s">
        <v>41</v>
      </c>
      <c r="D25" s="115"/>
    </row>
    <row r="26" spans="2:9" x14ac:dyDescent="0.35">
      <c r="B26" s="87" t="s">
        <v>42</v>
      </c>
      <c r="C26" s="114" t="s">
        <v>43</v>
      </c>
      <c r="D26" s="115"/>
    </row>
    <row r="27" spans="2:9" x14ac:dyDescent="0.35">
      <c r="B27" s="87" t="s">
        <v>44</v>
      </c>
      <c r="C27" s="114" t="s">
        <v>45</v>
      </c>
      <c r="D27" s="115"/>
    </row>
    <row r="28" spans="2:9" x14ac:dyDescent="0.35">
      <c r="B28" s="87" t="s">
        <v>46</v>
      </c>
      <c r="C28" s="114" t="s">
        <v>47</v>
      </c>
      <c r="D28" s="115"/>
    </row>
  </sheetData>
  <sheetProtection password="EFEC" sheet="1" objects="1" scenarios="1"/>
  <mergeCells count="14">
    <mergeCell ref="G12:H12"/>
    <mergeCell ref="C3:I3"/>
    <mergeCell ref="C4:I4"/>
    <mergeCell ref="G6:H6"/>
    <mergeCell ref="B7:C7"/>
    <mergeCell ref="E9:E10"/>
    <mergeCell ref="I9:I10"/>
    <mergeCell ref="C27:D27"/>
    <mergeCell ref="C28:D28"/>
    <mergeCell ref="C22:D22"/>
    <mergeCell ref="C23:D23"/>
    <mergeCell ref="C24:D24"/>
    <mergeCell ref="C25:D25"/>
    <mergeCell ref="C26:D26"/>
  </mergeCells>
  <printOptions horizontalCentered="1"/>
  <pageMargins left="0" right="0.2" top="0.5" bottom="0.5" header="0.25" footer="0.25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 Calculator</vt:lpstr>
      <vt:lpstr>Estimate Example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Nguyen</dc:creator>
  <cp:lastModifiedBy>Elaine Qian</cp:lastModifiedBy>
  <cp:lastPrinted>2017-05-15T18:16:39Z</cp:lastPrinted>
  <dcterms:created xsi:type="dcterms:W3CDTF">2017-04-28T18:36:10Z</dcterms:created>
  <dcterms:modified xsi:type="dcterms:W3CDTF">2017-05-15T19:07:41Z</dcterms:modified>
</cp:coreProperties>
</file>